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7.3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/>
  <c r="F29"/>
  <c r="G28"/>
  <c r="F28"/>
  <c r="G27"/>
  <c r="F27"/>
  <c r="G26"/>
  <c r="F26"/>
  <c r="E26"/>
  <c r="C26"/>
  <c r="B26"/>
  <c r="G21"/>
  <c r="F21"/>
  <c r="G16"/>
  <c r="F16"/>
  <c r="G11"/>
  <c r="G10" s="1"/>
  <c r="F11"/>
  <c r="F10"/>
  <c r="G9"/>
  <c r="F9"/>
  <c r="G8"/>
  <c r="F8"/>
  <c r="G7"/>
  <c r="F7"/>
  <c r="G6"/>
  <c r="F6"/>
  <c r="F5" s="1"/>
  <c r="G5"/>
</calcChain>
</file>

<file path=xl/sharedStrings.xml><?xml version="1.0" encoding="utf-8"?>
<sst xmlns="http://schemas.openxmlformats.org/spreadsheetml/2006/main" count="32" uniqueCount="21">
  <si>
    <t>Industrial Establishments</t>
  </si>
  <si>
    <t>Ownership</t>
  </si>
  <si>
    <t>Size</t>
  </si>
  <si>
    <t>Large scale</t>
  </si>
  <si>
    <t>Medium scale</t>
  </si>
  <si>
    <t>Small scale</t>
  </si>
  <si>
    <t>Cottage scale</t>
  </si>
  <si>
    <t>Type</t>
  </si>
  <si>
    <t xml:space="preserve">       Production &amp; Manufacturing</t>
  </si>
  <si>
    <t>Contract</t>
  </si>
  <si>
    <t>Services</t>
  </si>
  <si>
    <t>Source: Department of Industry and Department of Cottage &amp; Small Industry, MoEA, Thimphu.</t>
  </si>
  <si>
    <t>Production &amp; Manufacturing</t>
  </si>
  <si>
    <t>June 2016</t>
  </si>
  <si>
    <t>June 2017</t>
  </si>
  <si>
    <t>Sole Proprietorship</t>
  </si>
  <si>
    <t>Partnership</t>
  </si>
  <si>
    <t>Company</t>
  </si>
  <si>
    <r>
      <t xml:space="preserve">Others </t>
    </r>
    <r>
      <rPr>
        <vertAlign val="superscript"/>
        <sz val="10"/>
        <rFont val="Sylfaen"/>
        <family val="1"/>
      </rPr>
      <t>1</t>
    </r>
  </si>
  <si>
    <t>Table 7.3: Number of Industries by Ownership, Size and Type, Bhutan, (June 2016 - June 2017)</t>
  </si>
  <si>
    <t>…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</si>
</sst>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10">
    <font>
      <sz val="10"/>
      <name val="Arial"/>
    </font>
    <font>
      <b/>
      <sz val="10"/>
      <name val="Sylfaen"/>
      <family val="1"/>
    </font>
    <font>
      <sz val="10"/>
      <name val="Times New Roman"/>
      <family val="1"/>
    </font>
    <font>
      <sz val="10"/>
      <name val="Courier"/>
      <family val="3"/>
    </font>
    <font>
      <sz val="10"/>
      <name val="Arial"/>
      <family val="2"/>
    </font>
    <font>
      <sz val="9"/>
      <name val="Bookman Old Style"/>
      <family val="1"/>
    </font>
    <font>
      <sz val="10"/>
      <name val="Sylfaen"/>
      <family val="1"/>
    </font>
    <font>
      <sz val="9"/>
      <name val="Sylfaen"/>
      <family val="1"/>
    </font>
    <font>
      <sz val="8.5"/>
      <name val="Times New Roman"/>
      <family val="1"/>
    </font>
    <font>
      <vertAlign val="superscript"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6" fillId="0" borderId="0" xfId="1" applyNumberFormat="1" applyFont="1" applyFill="1" applyBorder="1" applyAlignment="1">
      <alignment horizontal="right" vertical="center"/>
    </xf>
    <xf numFmtId="164" fontId="6" fillId="0" borderId="0" xfId="1" applyNumberFormat="1" applyFont="1" applyBorder="1" applyAlignment="1">
      <alignment horizontal="right" vertical="center"/>
    </xf>
    <xf numFmtId="0" fontId="8" fillId="0" borderId="0" xfId="0" applyFont="1"/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quotePrefix="1" applyFont="1" applyFill="1" applyBorder="1" applyAlignment="1" applyProtection="1">
      <alignment horizontal="right" vertical="center"/>
    </xf>
    <xf numFmtId="164" fontId="6" fillId="0" borderId="5" xfId="1" applyNumberFormat="1" applyFont="1" applyFill="1" applyBorder="1" applyAlignment="1">
      <alignment horizontal="right" vertical="center"/>
    </xf>
    <xf numFmtId="164" fontId="6" fillId="0" borderId="0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164" fontId="6" fillId="0" borderId="5" xfId="1" applyNumberFormat="1" applyFont="1" applyBorder="1" applyAlignment="1">
      <alignment horizontal="right" vertical="center"/>
    </xf>
    <xf numFmtId="164" fontId="6" fillId="0" borderId="6" xfId="1" applyNumberFormat="1" applyFont="1" applyBorder="1" applyAlignment="1">
      <alignment horizontal="right" vertical="center"/>
    </xf>
    <xf numFmtId="164" fontId="6" fillId="0" borderId="8" xfId="1" applyNumberFormat="1" applyFont="1" applyBorder="1" applyAlignment="1">
      <alignment horizontal="right" vertical="center"/>
    </xf>
    <xf numFmtId="164" fontId="6" fillId="0" borderId="7" xfId="1" applyNumberFormat="1" applyFont="1" applyBorder="1" applyAlignment="1">
      <alignment horizontal="right" vertical="center"/>
    </xf>
    <xf numFmtId="164" fontId="6" fillId="0" borderId="9" xfId="1" applyNumberFormat="1" applyFont="1" applyBorder="1" applyAlignment="1">
      <alignment horizontal="right" vertical="center"/>
    </xf>
    <xf numFmtId="0" fontId="6" fillId="0" borderId="11" xfId="0" applyFont="1" applyBorder="1" applyAlignment="1" applyProtection="1">
      <alignment horizontal="left" indent="2"/>
    </xf>
    <xf numFmtId="0" fontId="6" fillId="0" borderId="11" xfId="0" applyFont="1" applyBorder="1" applyAlignment="1" applyProtection="1"/>
    <xf numFmtId="0" fontId="6" fillId="0" borderId="12" xfId="0" applyFont="1" applyBorder="1" applyAlignment="1" applyProtection="1">
      <alignment horizontal="left" indent="2"/>
    </xf>
    <xf numFmtId="164" fontId="1" fillId="0" borderId="0" xfId="1" applyNumberFormat="1" applyFont="1" applyBorder="1" applyAlignment="1">
      <alignment horizontal="right" vertical="center"/>
    </xf>
    <xf numFmtId="164" fontId="6" fillId="0" borderId="6" xfId="1" applyNumberFormat="1" applyFont="1" applyFill="1" applyBorder="1" applyAlignment="1">
      <alignment horizontal="right" vertical="center"/>
    </xf>
    <xf numFmtId="0" fontId="6" fillId="0" borderId="11" xfId="0" applyFont="1" applyBorder="1" applyAlignment="1" applyProtection="1">
      <alignment horizontal="left" indent="1"/>
    </xf>
    <xf numFmtId="0" fontId="1" fillId="0" borderId="10" xfId="0" applyFont="1" applyBorder="1" applyAlignment="1" applyProtection="1">
      <alignment horizontal="left"/>
    </xf>
    <xf numFmtId="164" fontId="1" fillId="0" borderId="3" xfId="1" applyNumberFormat="1" applyFont="1" applyBorder="1" applyAlignment="1">
      <alignment horizontal="right" vertical="center"/>
    </xf>
    <xf numFmtId="164" fontId="1" fillId="0" borderId="2" xfId="1" applyNumberFormat="1" applyFont="1" applyBorder="1" applyAlignment="1">
      <alignment horizontal="right" vertical="center"/>
    </xf>
    <xf numFmtId="164" fontId="1" fillId="0" borderId="4" xfId="1" applyNumberFormat="1" applyFont="1" applyBorder="1" applyAlignment="1">
      <alignment horizontal="right" vertical="center"/>
    </xf>
    <xf numFmtId="0" fontId="1" fillId="0" borderId="11" xfId="0" applyFont="1" applyBorder="1" applyAlignment="1" applyProtection="1">
      <alignment horizontal="left"/>
    </xf>
    <xf numFmtId="164" fontId="1" fillId="0" borderId="0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1" fillId="0" borderId="5" xfId="1" applyNumberFormat="1" applyFont="1" applyBorder="1" applyAlignment="1">
      <alignment horizontal="right" vertical="center"/>
    </xf>
    <xf numFmtId="164" fontId="1" fillId="0" borderId="6" xfId="1" applyNumberFormat="1" applyFont="1" applyBorder="1" applyAlignment="1">
      <alignment horizontal="right" vertical="center"/>
    </xf>
    <xf numFmtId="17" fontId="1" fillId="2" borderId="1" xfId="0" quotePrefix="1" applyNumberFormat="1" applyFont="1" applyFill="1" applyBorder="1" applyAlignment="1" applyProtection="1">
      <alignment horizontal="right" vertical="center"/>
    </xf>
    <xf numFmtId="0" fontId="7" fillId="0" borderId="3" xfId="0" applyFont="1" applyBorder="1" applyAlignment="1"/>
    <xf numFmtId="0" fontId="2" fillId="0" borderId="0" xfId="0" applyFont="1" applyAlignment="1">
      <alignment wrapText="1"/>
    </xf>
    <xf numFmtId="0" fontId="1" fillId="0" borderId="0" xfId="0" applyFont="1" applyAlignment="1" applyProtection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K30"/>
  <sheetViews>
    <sheetView tabSelected="1" workbookViewId="0">
      <selection activeCell="L13" sqref="L13"/>
    </sheetView>
  </sheetViews>
  <sheetFormatPr defaultColWidth="9.1796875" defaultRowHeight="12.5"/>
  <cols>
    <col min="1" max="1" width="27.54296875" customWidth="1"/>
    <col min="2" max="2" width="15.7265625" hidden="1" customWidth="1"/>
    <col min="3" max="3" width="14" hidden="1" customWidth="1"/>
    <col min="4" max="5" width="12.54296875" hidden="1" customWidth="1"/>
    <col min="6" max="7" width="12.54296875" customWidth="1"/>
  </cols>
  <sheetData>
    <row r="1" spans="1:11" s="1" customFormat="1" ht="27.5" customHeight="1">
      <c r="A1" s="38" t="s">
        <v>19</v>
      </c>
      <c r="B1" s="38"/>
      <c r="C1" s="38"/>
      <c r="D1" s="38"/>
      <c r="E1" s="38"/>
      <c r="F1" s="38"/>
      <c r="G1" s="38"/>
      <c r="H1" s="37"/>
      <c r="I1" s="37"/>
      <c r="J1" s="37"/>
      <c r="K1" s="37"/>
    </row>
    <row r="2" spans="1:11" hidden="1">
      <c r="A2" s="2"/>
      <c r="B2" s="3"/>
      <c r="C2" s="2"/>
      <c r="D2" s="3"/>
      <c r="E2" s="3"/>
      <c r="F2" s="3"/>
      <c r="G2" s="3"/>
    </row>
    <row r="3" spans="1:11" hidden="1">
      <c r="A3" s="2"/>
      <c r="B3" s="3"/>
      <c r="C3" s="2"/>
      <c r="D3" s="3"/>
      <c r="E3" s="3"/>
      <c r="F3" s="3"/>
      <c r="G3" s="3"/>
    </row>
    <row r="4" spans="1:11" s="4" customFormat="1" ht="22.5" customHeight="1">
      <c r="A4" s="8" t="s">
        <v>0</v>
      </c>
      <c r="B4" s="9">
        <v>2008</v>
      </c>
      <c r="C4" s="9">
        <v>2009</v>
      </c>
      <c r="D4" s="9">
        <v>2010</v>
      </c>
      <c r="E4" s="9">
        <v>2011</v>
      </c>
      <c r="F4" s="35" t="s">
        <v>13</v>
      </c>
      <c r="G4" s="35" t="s">
        <v>14</v>
      </c>
    </row>
    <row r="5" spans="1:11" ht="13.5">
      <c r="A5" s="25" t="s">
        <v>1</v>
      </c>
      <c r="B5" s="26">
        <v>28073</v>
      </c>
      <c r="C5" s="26">
        <v>30317</v>
      </c>
      <c r="D5" s="27">
        <v>32360</v>
      </c>
      <c r="E5" s="26">
        <v>34692</v>
      </c>
      <c r="F5" s="28">
        <f>F6+F7+F8+F9</f>
        <v>16986</v>
      </c>
      <c r="G5" s="28">
        <f>G6+G7+G8+G9</f>
        <v>20093</v>
      </c>
    </row>
    <row r="6" spans="1:11" ht="13.5">
      <c r="A6" s="19" t="s">
        <v>15</v>
      </c>
      <c r="B6" s="5">
        <v>27972</v>
      </c>
      <c r="C6" s="5">
        <v>30207</v>
      </c>
      <c r="D6" s="10">
        <v>32218</v>
      </c>
      <c r="E6" s="5">
        <v>34550</v>
      </c>
      <c r="F6" s="23">
        <f>1368+14834</f>
        <v>16202</v>
      </c>
      <c r="G6" s="23">
        <f>1548+17618</f>
        <v>19166</v>
      </c>
    </row>
    <row r="7" spans="1:11" ht="13.5">
      <c r="A7" s="19" t="s">
        <v>16</v>
      </c>
      <c r="B7" s="5">
        <v>14</v>
      </c>
      <c r="C7" s="5">
        <v>14</v>
      </c>
      <c r="D7" s="10">
        <v>46</v>
      </c>
      <c r="E7" s="5">
        <v>46</v>
      </c>
      <c r="F7" s="23">
        <f>33+125</f>
        <v>158</v>
      </c>
      <c r="G7" s="23">
        <f>23+159</f>
        <v>182</v>
      </c>
    </row>
    <row r="8" spans="1:11" ht="13.5">
      <c r="A8" s="19" t="s">
        <v>17</v>
      </c>
      <c r="B8" s="5"/>
      <c r="C8" s="5"/>
      <c r="D8" s="10"/>
      <c r="E8" s="5"/>
      <c r="F8" s="23">
        <f>411+178</f>
        <v>589</v>
      </c>
      <c r="G8" s="23">
        <f>207+490</f>
        <v>697</v>
      </c>
    </row>
    <row r="9" spans="1:11" ht="15.5">
      <c r="A9" s="19" t="s">
        <v>18</v>
      </c>
      <c r="B9" s="5">
        <v>87</v>
      </c>
      <c r="C9" s="5">
        <v>96</v>
      </c>
      <c r="D9" s="10">
        <v>96</v>
      </c>
      <c r="E9" s="5">
        <v>96</v>
      </c>
      <c r="F9" s="23">
        <f>0+37</f>
        <v>37</v>
      </c>
      <c r="G9" s="23">
        <f>0+48</f>
        <v>48</v>
      </c>
    </row>
    <row r="10" spans="1:11" ht="13.5">
      <c r="A10" s="29" t="s">
        <v>2</v>
      </c>
      <c r="B10" s="30">
        <v>28073</v>
      </c>
      <c r="C10" s="30">
        <v>30317</v>
      </c>
      <c r="D10" s="31">
        <v>32360</v>
      </c>
      <c r="E10" s="30">
        <v>34692</v>
      </c>
      <c r="F10" s="32">
        <f>F11+F16+F21</f>
        <v>17004</v>
      </c>
      <c r="G10" s="32">
        <f>G11+G16+G21</f>
        <v>20093</v>
      </c>
    </row>
    <row r="11" spans="1:11" ht="13.5">
      <c r="A11" s="24" t="s">
        <v>12</v>
      </c>
      <c r="B11" s="11"/>
      <c r="C11" s="11"/>
      <c r="D11" s="12"/>
      <c r="E11" s="11"/>
      <c r="F11" s="13">
        <f>F12+F13+F14+F15</f>
        <v>1648</v>
      </c>
      <c r="G11" s="13">
        <f>G12+G13+G14+G15</f>
        <v>2125</v>
      </c>
    </row>
    <row r="12" spans="1:11" ht="13.5">
      <c r="A12" s="19" t="s">
        <v>3</v>
      </c>
      <c r="B12" s="6">
        <v>91</v>
      </c>
      <c r="C12" s="6">
        <v>103</v>
      </c>
      <c r="D12" s="14">
        <v>114</v>
      </c>
      <c r="E12" s="6">
        <v>133</v>
      </c>
      <c r="F12" s="15">
        <v>93</v>
      </c>
      <c r="G12" s="15">
        <v>114</v>
      </c>
    </row>
    <row r="13" spans="1:11" ht="13.5">
      <c r="A13" s="19" t="s">
        <v>4</v>
      </c>
      <c r="B13" s="6">
        <v>128</v>
      </c>
      <c r="C13" s="6">
        <v>156</v>
      </c>
      <c r="D13" s="14">
        <v>201</v>
      </c>
      <c r="E13" s="6">
        <v>220</v>
      </c>
      <c r="F13" s="15">
        <v>151</v>
      </c>
      <c r="G13" s="15">
        <v>196</v>
      </c>
    </row>
    <row r="14" spans="1:11" ht="13.5">
      <c r="A14" s="19" t="s">
        <v>5</v>
      </c>
      <c r="B14" s="6">
        <v>2064</v>
      </c>
      <c r="C14" s="6">
        <v>2330</v>
      </c>
      <c r="D14" s="14">
        <v>2878</v>
      </c>
      <c r="E14" s="6">
        <v>2649</v>
      </c>
      <c r="F14" s="15">
        <v>365</v>
      </c>
      <c r="G14" s="15">
        <v>470</v>
      </c>
    </row>
    <row r="15" spans="1:11" ht="13.5">
      <c r="A15" s="19" t="s">
        <v>6</v>
      </c>
      <c r="B15" s="6">
        <v>15359</v>
      </c>
      <c r="C15" s="6">
        <v>16883</v>
      </c>
      <c r="D15" s="14">
        <v>17815</v>
      </c>
      <c r="E15" s="6">
        <v>19774</v>
      </c>
      <c r="F15" s="15">
        <v>1039</v>
      </c>
      <c r="G15" s="15">
        <v>1345</v>
      </c>
    </row>
    <row r="16" spans="1:11" ht="13.5">
      <c r="A16" s="24" t="s">
        <v>10</v>
      </c>
      <c r="B16" s="11"/>
      <c r="C16" s="11"/>
      <c r="D16" s="12"/>
      <c r="E16" s="11"/>
      <c r="F16" s="13">
        <f>F17+F18+F19+F20</f>
        <v>12221</v>
      </c>
      <c r="G16" s="13">
        <f>G17+G18+G19+G20</f>
        <v>14528</v>
      </c>
    </row>
    <row r="17" spans="1:7" ht="13.5">
      <c r="A17" s="19" t="s">
        <v>3</v>
      </c>
      <c r="B17" s="6">
        <v>91</v>
      </c>
      <c r="C17" s="6">
        <v>103</v>
      </c>
      <c r="D17" s="14">
        <v>114</v>
      </c>
      <c r="E17" s="6">
        <v>133</v>
      </c>
      <c r="F17" s="15">
        <v>99</v>
      </c>
      <c r="G17" s="15">
        <v>101</v>
      </c>
    </row>
    <row r="18" spans="1:7" ht="13.5">
      <c r="A18" s="19" t="s">
        <v>4</v>
      </c>
      <c r="B18" s="6">
        <v>128</v>
      </c>
      <c r="C18" s="6">
        <v>156</v>
      </c>
      <c r="D18" s="14">
        <v>201</v>
      </c>
      <c r="E18" s="6">
        <v>220</v>
      </c>
      <c r="F18" s="15">
        <v>218</v>
      </c>
      <c r="G18" s="15">
        <v>297</v>
      </c>
    </row>
    <row r="19" spans="1:7" ht="13.5">
      <c r="A19" s="19" t="s">
        <v>5</v>
      </c>
      <c r="B19" s="6">
        <v>2064</v>
      </c>
      <c r="C19" s="6">
        <v>2330</v>
      </c>
      <c r="D19" s="14">
        <v>2878</v>
      </c>
      <c r="E19" s="6">
        <v>2649</v>
      </c>
      <c r="F19" s="15">
        <v>1224</v>
      </c>
      <c r="G19" s="15">
        <v>1472</v>
      </c>
    </row>
    <row r="20" spans="1:7" ht="13.5">
      <c r="A20" s="19" t="s">
        <v>6</v>
      </c>
      <c r="B20" s="6">
        <v>15359</v>
      </c>
      <c r="C20" s="6">
        <v>16883</v>
      </c>
      <c r="D20" s="14">
        <v>17815</v>
      </c>
      <c r="E20" s="6">
        <v>19774</v>
      </c>
      <c r="F20" s="15">
        <v>10680</v>
      </c>
      <c r="G20" s="15">
        <v>12658</v>
      </c>
    </row>
    <row r="21" spans="1:7" ht="13.5">
      <c r="A21" s="24" t="s">
        <v>9</v>
      </c>
      <c r="B21" s="11"/>
      <c r="C21" s="11"/>
      <c r="D21" s="12"/>
      <c r="E21" s="11"/>
      <c r="F21" s="13">
        <f>F22+F23+F24</f>
        <v>3135</v>
      </c>
      <c r="G21" s="13">
        <f>G22+G23+G24</f>
        <v>3440</v>
      </c>
    </row>
    <row r="22" spans="1:7" ht="13.5">
      <c r="A22" s="19" t="s">
        <v>3</v>
      </c>
      <c r="B22" s="6">
        <v>91</v>
      </c>
      <c r="C22" s="6">
        <v>103</v>
      </c>
      <c r="D22" s="14">
        <v>114</v>
      </c>
      <c r="E22" s="6">
        <v>133</v>
      </c>
      <c r="F22" s="15">
        <v>231</v>
      </c>
      <c r="G22" s="15">
        <v>270</v>
      </c>
    </row>
    <row r="23" spans="1:7" ht="13.5">
      <c r="A23" s="19" t="s">
        <v>4</v>
      </c>
      <c r="B23" s="6">
        <v>128</v>
      </c>
      <c r="C23" s="6">
        <v>156</v>
      </c>
      <c r="D23" s="14">
        <v>201</v>
      </c>
      <c r="E23" s="6">
        <v>220</v>
      </c>
      <c r="F23" s="15">
        <v>1038</v>
      </c>
      <c r="G23" s="15">
        <v>1083</v>
      </c>
    </row>
    <row r="24" spans="1:7" ht="13.5">
      <c r="A24" s="19" t="s">
        <v>5</v>
      </c>
      <c r="B24" s="6">
        <v>2064</v>
      </c>
      <c r="C24" s="6">
        <v>2330</v>
      </c>
      <c r="D24" s="14">
        <v>2878</v>
      </c>
      <c r="E24" s="6">
        <v>2649</v>
      </c>
      <c r="F24" s="15">
        <v>1866</v>
      </c>
      <c r="G24" s="15">
        <v>2087</v>
      </c>
    </row>
    <row r="25" spans="1:7" ht="13.5">
      <c r="A25" s="19" t="s">
        <v>6</v>
      </c>
      <c r="B25" s="6">
        <v>15359</v>
      </c>
      <c r="C25" s="6">
        <v>16883</v>
      </c>
      <c r="D25" s="14">
        <v>17815</v>
      </c>
      <c r="E25" s="6">
        <v>19774</v>
      </c>
      <c r="F25" s="15" t="s">
        <v>20</v>
      </c>
      <c r="G25" s="15" t="s">
        <v>20</v>
      </c>
    </row>
    <row r="26" spans="1:7" ht="13.5">
      <c r="A26" s="29" t="s">
        <v>7</v>
      </c>
      <c r="B26" s="22">
        <f>SUM(B12:B15)</f>
        <v>17642</v>
      </c>
      <c r="C26" s="22">
        <f>SUM(C12:C15)</f>
        <v>19472</v>
      </c>
      <c r="D26" s="33">
        <v>32360</v>
      </c>
      <c r="E26" s="22">
        <f>SUM(E12:E15)</f>
        <v>22776</v>
      </c>
      <c r="F26" s="34">
        <f>F27+F28+F29</f>
        <v>17004</v>
      </c>
      <c r="G26" s="34">
        <f>G27+G28+G29</f>
        <v>20093</v>
      </c>
    </row>
    <row r="27" spans="1:7" ht="13.5">
      <c r="A27" s="20" t="s">
        <v>8</v>
      </c>
      <c r="B27" s="6">
        <v>1389</v>
      </c>
      <c r="C27" s="6">
        <v>1565</v>
      </c>
      <c r="D27" s="14">
        <v>1777</v>
      </c>
      <c r="E27" s="6">
        <v>1977</v>
      </c>
      <c r="F27" s="15">
        <f>244+1404</f>
        <v>1648</v>
      </c>
      <c r="G27" s="15">
        <f>310+1815</f>
        <v>2125</v>
      </c>
    </row>
    <row r="28" spans="1:7" ht="13.5">
      <c r="A28" s="19" t="s">
        <v>9</v>
      </c>
      <c r="B28" s="6">
        <v>10431</v>
      </c>
      <c r="C28" s="6">
        <v>10845</v>
      </c>
      <c r="D28" s="14">
        <v>11352</v>
      </c>
      <c r="E28" s="6">
        <v>11916</v>
      </c>
      <c r="F28" s="15">
        <f>1269+1866</f>
        <v>3135</v>
      </c>
      <c r="G28" s="15">
        <f>1353+2087</f>
        <v>3440</v>
      </c>
    </row>
    <row r="29" spans="1:7" ht="13.5">
      <c r="A29" s="21" t="s">
        <v>10</v>
      </c>
      <c r="B29" s="16">
        <v>16253</v>
      </c>
      <c r="C29" s="16">
        <v>17907</v>
      </c>
      <c r="D29" s="17">
        <v>19231</v>
      </c>
      <c r="E29" s="16">
        <v>20799</v>
      </c>
      <c r="F29" s="18">
        <f>317+11904</f>
        <v>12221</v>
      </c>
      <c r="G29" s="18">
        <f>398+14130</f>
        <v>14528</v>
      </c>
    </row>
    <row r="30" spans="1:7" s="7" customFormat="1" ht="13">
      <c r="A30" s="36" t="s">
        <v>11</v>
      </c>
      <c r="B30" s="36"/>
      <c r="C30" s="36"/>
      <c r="D30" s="36"/>
      <c r="E30" s="36"/>
      <c r="F30" s="1"/>
      <c r="G30" s="1"/>
    </row>
  </sheetData>
  <mergeCells count="1">
    <mergeCell ref="A1:G1"/>
  </mergeCells>
  <pageMargins left="0.87" right="0.46" top="0.67" bottom="1" header="0.28999999999999998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2016-07-06T04:42:58Z</cp:lastPrinted>
  <dcterms:created xsi:type="dcterms:W3CDTF">2014-08-11T08:44:42Z</dcterms:created>
  <dcterms:modified xsi:type="dcterms:W3CDTF">2017-10-10T14:10:00Z</dcterms:modified>
</cp:coreProperties>
</file>